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-60" windowWidth="22260" windowHeight="12705"/>
  </bookViews>
  <sheets>
    <sheet name="Горизонтальный анализ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13" i="1"/>
  <c r="M14" i="1"/>
  <c r="M15" i="1"/>
  <c r="M16" i="1"/>
  <c r="M17" i="1"/>
  <c r="L9" i="1"/>
  <c r="L10" i="1"/>
  <c r="L13" i="1"/>
  <c r="L14" i="1"/>
  <c r="L15" i="1"/>
  <c r="L16" i="1"/>
  <c r="L17" i="1"/>
  <c r="K15" i="1"/>
  <c r="F11" i="1"/>
  <c r="F12" i="1"/>
  <c r="K10" i="1"/>
  <c r="K13" i="1"/>
  <c r="K14" i="1"/>
  <c r="K16" i="1"/>
  <c r="K17" i="1"/>
  <c r="J10" i="1"/>
  <c r="J13" i="1"/>
  <c r="J14" i="1"/>
  <c r="J15" i="1"/>
  <c r="J16" i="1"/>
  <c r="J17" i="1"/>
  <c r="K9" i="1"/>
  <c r="J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H9" i="1"/>
  <c r="G9" i="1"/>
  <c r="C18" i="1"/>
  <c r="L18" i="1" s="1"/>
  <c r="D18" i="1"/>
  <c r="E18" i="1"/>
  <c r="H18" i="1" s="1"/>
  <c r="M18" i="1" l="1"/>
  <c r="G18" i="1"/>
  <c r="K18" i="1"/>
  <c r="J18" i="1"/>
</calcChain>
</file>

<file path=xl/sharedStrings.xml><?xml version="1.0" encoding="utf-8"?>
<sst xmlns="http://schemas.openxmlformats.org/spreadsheetml/2006/main" count="30" uniqueCount="27">
  <si>
    <t>Наименование показателя</t>
  </si>
  <si>
    <t>Горизонтальный анализ</t>
  </si>
  <si>
    <t>Абсолютное изменение, тыс. руб.</t>
  </si>
  <si>
    <t>Относительное изменение, %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</si>
  <si>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</si>
  <si>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</si>
  <si>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</si>
  <si>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</si>
  <si>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</si>
  <si>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</si>
  <si>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Основные средства</t>
  </si>
  <si>
    <t>Доходные вложения в материальные
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</si>
  <si>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</si>
  <si>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</si>
  <si>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</si>
  <si>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</si>
  <si>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Финансовый анализ от Жданова Ивана / Finzz.ru</t>
  </si>
  <si>
    <t>2014г. - 2015г.</t>
  </si>
  <si>
    <t>2013г. - 2014г.</t>
  </si>
  <si>
    <t>Код</t>
  </si>
  <si>
    <t>на конец 2016</t>
  </si>
  <si>
    <t>на конец 2015</t>
  </si>
  <si>
    <t>на конец 2014</t>
  </si>
  <si>
    <t>2015г. - 2016г.</t>
  </si>
  <si>
    <t>Относит. изменение к концу 2016 г.</t>
  </si>
  <si>
    <t>Абсолют. изменение к концу 2016 г.</t>
  </si>
  <si>
    <t>Горизонтальный анализ баланса ПАО КАМАЗ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</si>
</sst>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;[Red]\-#,##0;;@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7" fillId="0" borderId="0" xfId="0" applyFont="1"/>
    <xf numFmtId="0" fontId="5" fillId="6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164" fontId="0" fillId="11" borderId="1" xfId="0" applyNumberFormat="1" applyFont="1" applyFill="1" applyBorder="1" applyAlignment="1">
      <alignment vertical="center"/>
    </xf>
    <xf numFmtId="166" fontId="1" fillId="11" borderId="1" xfId="3" applyNumberFormat="1" applyFont="1" applyFill="1" applyBorder="1" applyAlignment="1">
      <alignment vertical="center"/>
    </xf>
    <xf numFmtId="0" fontId="3" fillId="4" borderId="1" xfId="2" applyFont="1" applyFill="1" applyBorder="1"/>
    <xf numFmtId="0" fontId="0" fillId="4" borderId="1" xfId="0" applyFill="1" applyBorder="1"/>
    <xf numFmtId="165" fontId="3" fillId="4" borderId="1" xfId="2" applyNumberFormat="1" applyFont="1" applyFill="1" applyBorder="1" applyAlignment="1">
      <alignment vertical="center"/>
    </xf>
    <xf numFmtId="0" fontId="1" fillId="7" borderId="1" xfId="2" applyFill="1" applyBorder="1" applyAlignment="1">
      <alignment wrapText="1"/>
    </xf>
    <xf numFmtId="0" fontId="0" fillId="7" borderId="1" xfId="0" applyFill="1" applyBorder="1"/>
    <xf numFmtId="165" fontId="1" fillId="7" borderId="1" xfId="2" applyNumberFormat="1" applyFill="1" applyBorder="1" applyAlignment="1">
      <alignment vertical="center"/>
    </xf>
    <xf numFmtId="0" fontId="1" fillId="3" borderId="1" xfId="2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1" fillId="5" borderId="1" xfId="2" applyNumberFormat="1" applyFill="1" applyBorder="1" applyAlignment="1">
      <alignment vertical="center"/>
    </xf>
    <xf numFmtId="166" fontId="1" fillId="5" borderId="1" xfId="3" applyNumberFormat="1" applyFont="1" applyFill="1" applyBorder="1" applyAlignment="1">
      <alignment vertical="center"/>
    </xf>
    <xf numFmtId="0" fontId="3" fillId="11" borderId="1" xfId="2" applyFont="1" applyFill="1" applyBorder="1" applyAlignment="1">
      <alignment wrapText="1"/>
    </xf>
    <xf numFmtId="165" fontId="1" fillId="11" borderId="1" xfId="2" applyNumberFormat="1" applyFill="1" applyBorder="1" applyAlignment="1">
      <alignment vertical="center"/>
    </xf>
    <xf numFmtId="164" fontId="0" fillId="11" borderId="1" xfId="0" applyNumberFormat="1" applyFill="1" applyBorder="1"/>
    <xf numFmtId="1" fontId="1" fillId="5" borderId="1" xfId="3" applyNumberFormat="1" applyFont="1" applyFill="1" applyBorder="1" applyAlignment="1">
      <alignment vertical="center"/>
    </xf>
    <xf numFmtId="9" fontId="0" fillId="11" borderId="1" xfId="1" applyFont="1" applyFill="1" applyBorder="1"/>
    <xf numFmtId="0" fontId="5" fillId="6" borderId="1" xfId="2" applyFont="1" applyFill="1" applyBorder="1" applyAlignment="1">
      <alignment horizontal="center" vertical="center" wrapText="1"/>
    </xf>
    <xf numFmtId="0" fontId="1" fillId="3" borderId="5" xfId="2" applyFill="1" applyBorder="1" applyAlignment="1">
      <alignment horizontal="center" vertical="center" wrapText="1"/>
    </xf>
    <xf numFmtId="0" fontId="1" fillId="3" borderId="6" xfId="2" applyFill="1" applyBorder="1" applyAlignment="1">
      <alignment horizontal="center" vertical="center" wrapText="1"/>
    </xf>
    <xf numFmtId="0" fontId="1" fillId="3" borderId="7" xfId="2" applyFill="1" applyBorder="1" applyAlignment="1">
      <alignment horizontal="center" vertical="center" wrapText="1"/>
    </xf>
    <xf numFmtId="0" fontId="6" fillId="10" borderId="2" xfId="2" applyFont="1" applyFill="1" applyBorder="1" applyAlignment="1">
      <alignment horizontal="center" vertical="center" wrapText="1"/>
    </xf>
    <xf numFmtId="0" fontId="6" fillId="10" borderId="3" xfId="2" applyFont="1" applyFill="1" applyBorder="1" applyAlignment="1">
      <alignment horizontal="center" vertical="center" wrapText="1"/>
    </xf>
    <xf numFmtId="0" fontId="6" fillId="10" borderId="4" xfId="2" applyFont="1" applyFill="1" applyBorder="1" applyAlignment="1">
      <alignment horizontal="center" vertical="center" wrapText="1"/>
    </xf>
    <xf numFmtId="0" fontId="1" fillId="9" borderId="2" xfId="2" applyFont="1" applyFill="1" applyBorder="1" applyAlignment="1">
      <alignment horizontal="center" vertical="center" wrapText="1"/>
    </xf>
    <xf numFmtId="0" fontId="1" fillId="9" borderId="3" xfId="2" applyFont="1" applyFill="1" applyBorder="1" applyAlignment="1">
      <alignment horizontal="center" vertical="center" wrapText="1"/>
    </xf>
    <xf numFmtId="0" fontId="1" fillId="9" borderId="4" xfId="2" applyFont="1" applyFill="1" applyBorder="1" applyAlignment="1">
      <alignment horizontal="center" vertical="center" wrapText="1"/>
    </xf>
    <xf numFmtId="0" fontId="1" fillId="6" borderId="2" xfId="2" applyFill="1" applyBorder="1" applyAlignment="1">
      <alignment horizontal="center" vertical="center" wrapText="1"/>
    </xf>
    <xf numFmtId="0" fontId="1" fillId="6" borderId="3" xfId="2" applyFill="1" applyBorder="1" applyAlignment="1">
      <alignment horizontal="center" vertical="center" wrapText="1"/>
    </xf>
    <xf numFmtId="0" fontId="1" fillId="6" borderId="4" xfId="2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8" borderId="5" xfId="2" applyFont="1" applyFill="1" applyBorder="1" applyAlignment="1">
      <alignment horizontal="center" vertical="center" wrapText="1"/>
    </xf>
    <xf numFmtId="0" fontId="5" fillId="8" borderId="6" xfId="2" applyFont="1" applyFill="1" applyBorder="1" applyAlignment="1">
      <alignment horizontal="center" vertical="center" wrapText="1"/>
    </xf>
    <xf numFmtId="0" fontId="5" fillId="8" borderId="7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4"/>
  </cellXfs>
  <cellStyles count="5">
    <cellStyle name="Гиперссылка" xfId="4" builtinId="8"/>
    <cellStyle name="Обычный" xfId="0" builtinId="0"/>
    <cellStyle name="Обычный 2" xfId="2"/>
    <cellStyle name="Процентный" xfId="1" builtinId="5"/>
    <cellStyle name="Процентный 2" xfId="3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Динамика внеоборотных активов (тыс. руб.)</c:v>
          </c:tx>
          <c:trendline>
            <c:spPr>
              <a:ln w="15875">
                <a:solidFill>
                  <a:schemeClr val="accent2"/>
                </a:solidFill>
                <a:tailEnd type="triangle" w="lg" len="lg"/>
              </a:ln>
            </c:spPr>
            <c:trendlineType val="linear"/>
            <c:dispRSqr val="0"/>
            <c:dispEq val="0"/>
          </c:trendline>
          <c:cat>
            <c:strRef>
              <c:f>'Горизонтальный анализ'!$C$4:$E$6</c:f>
              <c:strCache>
                <c:ptCount val="3"/>
                <c:pt idx="0">
                  <c:v>на конец 2014</c:v>
                </c:pt>
                <c:pt idx="1">
                  <c:v>на конец 2015</c:v>
                </c:pt>
                <c:pt idx="2">
                  <c:v>на конец 2016</c:v>
                </c:pt>
              </c:strCache>
            </c:strRef>
          </c:cat>
          <c:val>
            <c:numRef>
              <c:f>'Горизонтальный анализ'!$C$18:$E$18</c:f>
              <c:numCache>
                <c:formatCode>#,##0_ ;[Red]\-#,##0\ </c:formatCode>
                <c:ptCount val="3"/>
                <c:pt idx="0">
                  <c:v>36563726</c:v>
                </c:pt>
                <c:pt idx="1">
                  <c:v>36692894</c:v>
                </c:pt>
                <c:pt idx="2">
                  <c:v>60778289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63712"/>
        <c:axId val="99796096"/>
      </c:lineChart>
      <c:catAx>
        <c:axId val="99763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tailEnd type="triangle"/>
          </a:ln>
        </c:spPr>
        <c:crossAx val="99796096"/>
        <c:crosses val="autoZero"/>
        <c:auto val="1"/>
        <c:lblAlgn val="ctr"/>
        <c:lblOffset val="100"/>
        <c:noMultiLvlLbl val="0"/>
      </c:catAx>
      <c:valAx>
        <c:axId val="99796096"/>
        <c:scaling>
          <c:orientation val="minMax"/>
          <c:min val="2000000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>
            <a:tailEnd type="triangle"/>
          </a:ln>
        </c:spPr>
        <c:crossAx val="99763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19</xdr:row>
      <xdr:rowOff>47625</xdr:rowOff>
    </xdr:from>
    <xdr:to>
      <xdr:col>10</xdr:col>
      <xdr:colOff>380999</xdr:colOff>
      <xdr:row>38</xdr:row>
      <xdr:rowOff>57150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zz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Normal="100" workbookViewId="0">
      <selection activeCell="M23" sqref="M23"/>
    </sheetView>
  </sheetViews>
  <sheetFormatPr defaultRowHeight="15" x14ac:dyDescent="0.25"/>
  <cols>
    <col min="1" max="1" width="30.42578125" customWidth="1"/>
    <col min="2" max="2" width="7.7109375" customWidth="1"/>
    <col min="3" max="3" width="14.7109375" customWidth="1"/>
    <col min="4" max="4" width="12" customWidth="1"/>
    <col min="5" max="5" width="12.7109375" customWidth="1"/>
    <col min="6" max="6" width="11.85546875" customWidth="1"/>
    <col min="7" max="7" width="12.5703125" customWidth="1"/>
    <col min="8" max="8" width="12" customWidth="1"/>
    <col min="9" max="9" width="11.5703125" customWidth="1"/>
    <col min="10" max="10" width="11.85546875" customWidth="1"/>
    <col min="11" max="11" width="11.140625" customWidth="1"/>
    <col min="12" max="12" width="13.5703125" customWidth="1"/>
    <col min="13" max="13" width="12.140625" customWidth="1"/>
  </cols>
  <sheetData>
    <row r="1" spans="1:13" ht="21" x14ac:dyDescent="0.35">
      <c r="A1" s="2" t="s">
        <v>26</v>
      </c>
      <c r="B1" s="2"/>
      <c r="C1" s="2"/>
    </row>
    <row r="2" spans="1:13" x14ac:dyDescent="0.25">
      <c r="A2" s="44" t="s">
        <v>16</v>
      </c>
      <c r="B2" s="1"/>
      <c r="C2" s="1"/>
    </row>
    <row r="4" spans="1:13" ht="15" customHeight="1" x14ac:dyDescent="0.25">
      <c r="A4" s="25" t="s">
        <v>0</v>
      </c>
      <c r="B4" s="37" t="s">
        <v>19</v>
      </c>
      <c r="C4" s="39" t="s">
        <v>22</v>
      </c>
      <c r="D4" s="42" t="s">
        <v>21</v>
      </c>
      <c r="E4" s="42" t="s">
        <v>20</v>
      </c>
      <c r="F4" s="28" t="s">
        <v>1</v>
      </c>
      <c r="G4" s="29"/>
      <c r="H4" s="29"/>
      <c r="I4" s="29"/>
      <c r="J4" s="29"/>
      <c r="K4" s="30"/>
      <c r="L4" s="24" t="s">
        <v>25</v>
      </c>
      <c r="M4" s="24" t="s">
        <v>24</v>
      </c>
    </row>
    <row r="5" spans="1:13" ht="12.75" customHeight="1" x14ac:dyDescent="0.25">
      <c r="A5" s="26"/>
      <c r="B5" s="38"/>
      <c r="C5" s="40"/>
      <c r="D5" s="42"/>
      <c r="E5" s="42"/>
      <c r="F5" s="31" t="s">
        <v>2</v>
      </c>
      <c r="G5" s="32"/>
      <c r="H5" s="33"/>
      <c r="I5" s="34" t="s">
        <v>3</v>
      </c>
      <c r="J5" s="35"/>
      <c r="K5" s="36"/>
      <c r="L5" s="24"/>
      <c r="M5" s="24"/>
    </row>
    <row r="6" spans="1:13" ht="22.5" customHeight="1" x14ac:dyDescent="0.25">
      <c r="A6" s="27"/>
      <c r="B6" s="38"/>
      <c r="C6" s="41"/>
      <c r="D6" s="42"/>
      <c r="E6" s="42"/>
      <c r="F6" s="4" t="s">
        <v>18</v>
      </c>
      <c r="G6" s="4" t="s">
        <v>17</v>
      </c>
      <c r="H6" s="4" t="s">
        <v>23</v>
      </c>
      <c r="I6" s="3" t="s">
        <v>18</v>
      </c>
      <c r="J6" s="3" t="s">
        <v>17</v>
      </c>
      <c r="K6" s="3" t="s">
        <v>23</v>
      </c>
      <c r="L6" s="24"/>
      <c r="M6" s="24"/>
    </row>
    <row r="7" spans="1:13" ht="12.75" customHeight="1" x14ac:dyDescent="0.25">
      <c r="A7" s="8" t="s">
        <v>4</v>
      </c>
      <c r="B7" s="8"/>
      <c r="C7" s="8"/>
      <c r="D7" s="9"/>
      <c r="E7" s="9"/>
      <c r="F7" s="10"/>
      <c r="G7" s="10"/>
      <c r="H7" s="10"/>
      <c r="I7" s="10"/>
      <c r="J7" s="10"/>
      <c r="K7" s="10"/>
      <c r="L7" s="10"/>
      <c r="M7" s="10"/>
    </row>
    <row r="8" spans="1:13" ht="12.75" customHeight="1" x14ac:dyDescent="0.25">
      <c r="A8" s="11" t="s">
        <v>5</v>
      </c>
      <c r="B8" s="11"/>
      <c r="C8" s="11"/>
      <c r="D8" s="12"/>
      <c r="E8" s="12"/>
      <c r="F8" s="13"/>
      <c r="G8" s="13"/>
      <c r="H8" s="13"/>
      <c r="I8" s="13"/>
      <c r="J8" s="13"/>
      <c r="K8" s="13"/>
      <c r="L8" s="13"/>
      <c r="M8" s="13"/>
    </row>
    <row r="9" spans="1:13" ht="12.75" customHeight="1" x14ac:dyDescent="0.25">
      <c r="A9" s="14" t="s">
        <v>6</v>
      </c>
      <c r="B9" s="15">
        <v>1110</v>
      </c>
      <c r="C9" s="16">
        <v>334789</v>
      </c>
      <c r="D9" s="16">
        <v>211025</v>
      </c>
      <c r="E9" s="16">
        <v>92267</v>
      </c>
      <c r="F9" s="17"/>
      <c r="G9" s="17">
        <f>D9-C9</f>
        <v>-123764</v>
      </c>
      <c r="H9" s="17">
        <f>E9-D9</f>
        <v>-118758</v>
      </c>
      <c r="I9" s="18"/>
      <c r="J9" s="18">
        <f>D9/C9</f>
        <v>0.63032238215711989</v>
      </c>
      <c r="K9" s="18">
        <f>E9/D9</f>
        <v>0.43723255538443312</v>
      </c>
      <c r="L9" s="17">
        <f>E9-C9</f>
        <v>-242522</v>
      </c>
      <c r="M9" s="18">
        <f>(E9-C9)/C9</f>
        <v>-0.72440253413343925</v>
      </c>
    </row>
    <row r="10" spans="1:13" ht="29.25" customHeight="1" x14ac:dyDescent="0.25">
      <c r="A10" s="14" t="s">
        <v>7</v>
      </c>
      <c r="B10" s="15">
        <v>1120</v>
      </c>
      <c r="C10" s="16">
        <v>160707</v>
      </c>
      <c r="D10" s="16">
        <v>489837</v>
      </c>
      <c r="E10" s="16">
        <v>922633</v>
      </c>
      <c r="F10" s="17"/>
      <c r="G10" s="17">
        <f t="shared" ref="G10:G18" si="0">D10-C10</f>
        <v>329130</v>
      </c>
      <c r="H10" s="17">
        <f t="shared" ref="H10:H18" si="1">E10-D10</f>
        <v>432796</v>
      </c>
      <c r="I10" s="18"/>
      <c r="J10" s="18">
        <f>D10/C10</f>
        <v>3.0480128432488938</v>
      </c>
      <c r="K10" s="18">
        <f>E10/D10</f>
        <v>1.883551058821608</v>
      </c>
      <c r="L10" s="22">
        <f>E10-C10</f>
        <v>761926</v>
      </c>
      <c r="M10" s="18">
        <f>(E10-C10)/C10</f>
        <v>4.7410878182033143</v>
      </c>
    </row>
    <row r="11" spans="1:13" ht="30" customHeight="1" x14ac:dyDescent="0.25">
      <c r="A11" s="14" t="s">
        <v>8</v>
      </c>
      <c r="B11" s="15">
        <v>1130</v>
      </c>
      <c r="C11" s="16"/>
      <c r="D11" s="16"/>
      <c r="E11" s="16"/>
      <c r="F11" s="17">
        <f t="shared" ref="F11:F12" si="2">D11-C11</f>
        <v>0</v>
      </c>
      <c r="G11" s="17">
        <f t="shared" si="0"/>
        <v>0</v>
      </c>
      <c r="H11" s="17">
        <f t="shared" si="1"/>
        <v>0</v>
      </c>
      <c r="I11" s="18"/>
      <c r="J11" s="18"/>
      <c r="K11" s="18"/>
      <c r="L11" s="22"/>
      <c r="M11" s="18"/>
    </row>
    <row r="12" spans="1:13" ht="27" customHeight="1" x14ac:dyDescent="0.25">
      <c r="A12" s="14" t="s">
        <v>9</v>
      </c>
      <c r="B12" s="15">
        <v>1140</v>
      </c>
      <c r="C12" s="16"/>
      <c r="D12" s="16"/>
      <c r="E12" s="16"/>
      <c r="F12" s="17">
        <f t="shared" si="2"/>
        <v>0</v>
      </c>
      <c r="G12" s="17">
        <f t="shared" si="0"/>
        <v>0</v>
      </c>
      <c r="H12" s="17">
        <f t="shared" si="1"/>
        <v>0</v>
      </c>
      <c r="I12" s="18"/>
      <c r="J12" s="18"/>
      <c r="K12" s="18"/>
      <c r="L12" s="22"/>
      <c r="M12" s="18"/>
    </row>
    <row r="13" spans="1:13" ht="12.75" customHeight="1" x14ac:dyDescent="0.25">
      <c r="A13" s="14" t="s">
        <v>10</v>
      </c>
      <c r="B13" s="15">
        <v>1150</v>
      </c>
      <c r="C13" s="16">
        <v>24230359</v>
      </c>
      <c r="D13" s="16">
        <v>21552281</v>
      </c>
      <c r="E13" s="16">
        <v>21950161</v>
      </c>
      <c r="F13" s="17"/>
      <c r="G13" s="17">
        <f t="shared" si="0"/>
        <v>-2678078</v>
      </c>
      <c r="H13" s="17">
        <f t="shared" si="1"/>
        <v>397880</v>
      </c>
      <c r="I13" s="18"/>
      <c r="J13" s="18">
        <f t="shared" ref="J13:K18" si="3">D13/C13</f>
        <v>0.88947427481367491</v>
      </c>
      <c r="K13" s="18">
        <f t="shared" si="3"/>
        <v>1.0184611549932929</v>
      </c>
      <c r="L13" s="17">
        <f t="shared" ref="L13:L18" si="4">E13-C13</f>
        <v>-2280198</v>
      </c>
      <c r="M13" s="18">
        <f t="shared" ref="M13:M18" si="5">(E13-C13)/C13</f>
        <v>-9.410500273644315E-2</v>
      </c>
    </row>
    <row r="14" spans="1:13" ht="26.25" customHeight="1" x14ac:dyDescent="0.25">
      <c r="A14" s="14" t="s">
        <v>11</v>
      </c>
      <c r="B14" s="15">
        <v>1160</v>
      </c>
      <c r="C14" s="16">
        <v>1437544</v>
      </c>
      <c r="D14" s="16">
        <v>1665228</v>
      </c>
      <c r="E14" s="16">
        <v>1626716</v>
      </c>
      <c r="F14" s="17"/>
      <c r="G14" s="17">
        <f t="shared" si="0"/>
        <v>227684</v>
      </c>
      <c r="H14" s="17">
        <f t="shared" si="1"/>
        <v>-38512</v>
      </c>
      <c r="I14" s="18"/>
      <c r="J14" s="18">
        <f t="shared" si="3"/>
        <v>1.158384021636903</v>
      </c>
      <c r="K14" s="18">
        <f t="shared" si="3"/>
        <v>0.97687283663258129</v>
      </c>
      <c r="L14" s="22">
        <f t="shared" si="4"/>
        <v>189172</v>
      </c>
      <c r="M14" s="18">
        <f t="shared" si="5"/>
        <v>0.13159388512629874</v>
      </c>
    </row>
    <row r="15" spans="1:13" ht="12.75" customHeight="1" x14ac:dyDescent="0.25">
      <c r="A15" s="14" t="s">
        <v>12</v>
      </c>
      <c r="B15" s="15">
        <v>1170</v>
      </c>
      <c r="C15" s="16">
        <v>2575027</v>
      </c>
      <c r="D15" s="16">
        <v>3704644</v>
      </c>
      <c r="E15" s="16">
        <v>26133046</v>
      </c>
      <c r="F15" s="17"/>
      <c r="G15" s="17">
        <f t="shared" si="0"/>
        <v>1129617</v>
      </c>
      <c r="H15" s="17">
        <f t="shared" si="1"/>
        <v>22428402</v>
      </c>
      <c r="I15" s="18"/>
      <c r="J15" s="18">
        <f t="shared" si="3"/>
        <v>1.438681613823855</v>
      </c>
      <c r="K15" s="18">
        <f t="shared" si="3"/>
        <v>7.0541315170904415</v>
      </c>
      <c r="L15" s="22">
        <f t="shared" si="4"/>
        <v>23558019</v>
      </c>
      <c r="M15" s="18">
        <f t="shared" si="5"/>
        <v>9.1486493151333939</v>
      </c>
    </row>
    <row r="16" spans="1:13" ht="12.75" customHeight="1" x14ac:dyDescent="0.25">
      <c r="A16" s="14" t="s">
        <v>13</v>
      </c>
      <c r="B16" s="15">
        <v>1180</v>
      </c>
      <c r="C16" s="16">
        <v>2575027</v>
      </c>
      <c r="D16" s="16">
        <v>3704644</v>
      </c>
      <c r="E16" s="16">
        <v>4324168</v>
      </c>
      <c r="F16" s="17"/>
      <c r="G16" s="17">
        <f t="shared" si="0"/>
        <v>1129617</v>
      </c>
      <c r="H16" s="17">
        <f t="shared" si="1"/>
        <v>619524</v>
      </c>
      <c r="I16" s="18"/>
      <c r="J16" s="18">
        <f t="shared" si="3"/>
        <v>1.438681613823855</v>
      </c>
      <c r="K16" s="18">
        <f t="shared" si="3"/>
        <v>1.1672290238954135</v>
      </c>
      <c r="L16" s="22">
        <f t="shared" si="4"/>
        <v>1749141</v>
      </c>
      <c r="M16" s="18">
        <f t="shared" si="5"/>
        <v>0.6792709357998965</v>
      </c>
    </row>
    <row r="17" spans="1:13" ht="12.75" customHeight="1" x14ac:dyDescent="0.25">
      <c r="A17" s="14" t="s">
        <v>14</v>
      </c>
      <c r="B17" s="15">
        <v>1190</v>
      </c>
      <c r="C17" s="16">
        <v>5250273</v>
      </c>
      <c r="D17" s="16">
        <v>5365235</v>
      </c>
      <c r="E17" s="16">
        <v>5729298</v>
      </c>
      <c r="F17" s="17"/>
      <c r="G17" s="17">
        <f t="shared" si="0"/>
        <v>114962</v>
      </c>
      <c r="H17" s="17">
        <f t="shared" si="1"/>
        <v>364063</v>
      </c>
      <c r="I17" s="18"/>
      <c r="J17" s="18">
        <f t="shared" si="3"/>
        <v>1.0218963851974936</v>
      </c>
      <c r="K17" s="18">
        <f t="shared" si="3"/>
        <v>1.0678559280255198</v>
      </c>
      <c r="L17" s="22">
        <f t="shared" si="4"/>
        <v>479025</v>
      </c>
      <c r="M17" s="18">
        <f t="shared" si="5"/>
        <v>9.123811276099357E-2</v>
      </c>
    </row>
    <row r="18" spans="1:13" ht="12.75" customHeight="1" x14ac:dyDescent="0.25">
      <c r="A18" s="19" t="s">
        <v>15</v>
      </c>
      <c r="B18" s="5">
        <v>1100</v>
      </c>
      <c r="C18" s="6">
        <f>SUM(C9:C17)</f>
        <v>36563726</v>
      </c>
      <c r="D18" s="6">
        <f>SUM(D9:D17)</f>
        <v>36692894</v>
      </c>
      <c r="E18" s="6">
        <f>SUM(E9:E17)</f>
        <v>60778289</v>
      </c>
      <c r="F18" s="20"/>
      <c r="G18" s="20">
        <f t="shared" si="0"/>
        <v>129168</v>
      </c>
      <c r="H18" s="20">
        <f t="shared" si="1"/>
        <v>24085395</v>
      </c>
      <c r="I18" s="7"/>
      <c r="J18" s="7">
        <f t="shared" si="3"/>
        <v>1.0035326815434511</v>
      </c>
      <c r="K18" s="7">
        <f t="shared" si="3"/>
        <v>1.6564048886413811</v>
      </c>
      <c r="L18" s="21">
        <f t="shared" si="4"/>
        <v>24214563</v>
      </c>
      <c r="M18" s="23">
        <f t="shared" si="5"/>
        <v>0.6622564396199665</v>
      </c>
    </row>
    <row r="19" spans="1:13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3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3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3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3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3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3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3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</row>
    <row r="40" spans="1:1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1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1:1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</row>
    <row r="45" spans="1:11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</sheetData>
  <mergeCells count="10">
    <mergeCell ref="M4:M6"/>
    <mergeCell ref="A4:A6"/>
    <mergeCell ref="F4:K4"/>
    <mergeCell ref="F5:H5"/>
    <mergeCell ref="I5:K5"/>
    <mergeCell ref="B4:B6"/>
    <mergeCell ref="C4:C6"/>
    <mergeCell ref="D4:D6"/>
    <mergeCell ref="E4:E6"/>
    <mergeCell ref="L4:L6"/>
  </mergeCells>
  <hyperlinks>
    <hyperlink ref="A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Горизонтальный 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2017-06-29T15:55:20Z</dcterms:modified>
</cp:coreProperties>
</file>