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370" windowHeight="1170"/>
  </bookViews>
  <sheets>
    <sheet name="Вертикальный анализ (форма 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8" i="2"/>
  <c r="D10" i="2" s="1"/>
  <c r="F10" i="2" s="1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9" i="2"/>
  <c r="E9" i="2"/>
  <c r="E10" i="2"/>
  <c r="F8" i="2" l="1"/>
  <c r="E8" i="2"/>
</calcChain>
</file>

<file path=xl/sharedStrings.xml><?xml version="1.0" encoding="utf-8"?>
<sst xmlns="http://schemas.openxmlformats.org/spreadsheetml/2006/main" count="27" uniqueCount="25">
  <si>
    <t>Наименование показателя</t>
  </si>
  <si>
    <t>Финансовый анализ от Жданова Ивана / Finzz.ru</t>
  </si>
  <si>
    <t>Код</t>
  </si>
  <si>
    <t>на конец 2016</t>
  </si>
  <si>
    <t>на конец 2015</t>
  </si>
  <si>
    <t>Вертикальный анализ</t>
  </si>
  <si>
    <t>Выручка</t>
  </si>
  <si>
    <t>Доходы от полученных субсидий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</si>
  <si>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</si>
  <si>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</si>
  <si>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</si>
  <si>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</si>
  <si>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Проценты к уплате</t>
  </si>
  <si>
    <t>Прибыль от продаж</t>
  </si>
  <si>
    <t>Доходы от участия в других организациях</t>
  </si>
  <si>
    <t>Проценты к получению</t>
  </si>
  <si>
    <t>Прочие доходы</t>
  </si>
  <si>
    <t>Прочие расходы</t>
  </si>
  <si>
    <t>Прибыль до налогообложения</t>
  </si>
  <si>
    <t>Изменение отложенных налоговых активов</t>
  </si>
  <si>
    <t>Изменение отложенных налоговых обязательств</t>
  </si>
  <si>
    <t>Прочее</t>
  </si>
  <si>
    <t>Чистая прибыль (убыток)</t>
  </si>
  <si>
    <t>Текущий налог на прибыль + постоянные налоговые обязательства</t>
  </si>
  <si>
    <t>Вертикальный анализ отчета о финансовых результатах ПАО КАМАЗ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</si>
</sst>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7" fillId="0" borderId="0" xfId="0" applyFont="1"/>
    <xf numFmtId="0" fontId="5" fillId="6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8" fillId="0" borderId="0" xfId="4"/>
    <xf numFmtId="0" fontId="1" fillId="3" borderId="1" xfId="2" applyFont="1" applyFill="1" applyBorder="1" applyAlignment="1">
      <alignment wrapText="1"/>
    </xf>
    <xf numFmtId="0" fontId="6" fillId="3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8" borderId="1" xfId="2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6" fontId="4" fillId="8" borderId="1" xfId="1" applyNumberFormat="1" applyFont="1" applyFill="1" applyBorder="1" applyAlignment="1">
      <alignment horizontal="center" vertical="center"/>
    </xf>
    <xf numFmtId="0" fontId="6" fillId="7" borderId="4" xfId="2" applyFont="1" applyFill="1" applyBorder="1" applyAlignment="1">
      <alignment wrapText="1"/>
    </xf>
    <xf numFmtId="0" fontId="0" fillId="7" borderId="4" xfId="0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166" fontId="4" fillId="7" borderId="4" xfId="1" applyNumberFormat="1" applyFont="1" applyFill="1" applyBorder="1" applyAlignment="1">
      <alignment horizontal="center" vertical="center"/>
    </xf>
    <xf numFmtId="0" fontId="1" fillId="3" borderId="9" xfId="2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6" fontId="2" fillId="4" borderId="9" xfId="1" applyNumberFormat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6" fillId="8" borderId="5" xfId="2" applyFont="1" applyFill="1" applyBorder="1" applyAlignment="1">
      <alignment horizontal="center" vertical="center" wrapText="1"/>
    </xf>
    <xf numFmtId="0" fontId="6" fillId="8" borderId="7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6" fillId="8" borderId="8" xfId="2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Процентный" xfId="1" builtinId="5"/>
    <cellStyle name="Процентный 2" xfId="3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nz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11" sqref="A11"/>
    </sheetView>
  </sheetViews>
  <sheetFormatPr defaultRowHeight="15" x14ac:dyDescent="0.25"/>
  <cols>
    <col min="1" max="1" width="32.28515625" customWidth="1"/>
    <col min="2" max="2" width="9.5703125" customWidth="1"/>
    <col min="3" max="3" width="15.7109375" customWidth="1"/>
    <col min="4" max="4" width="13.5703125" customWidth="1"/>
    <col min="5" max="6" width="12.5703125" customWidth="1"/>
  </cols>
  <sheetData>
    <row r="1" spans="1:6" ht="21" x14ac:dyDescent="0.35">
      <c r="A1" s="1" t="s">
        <v>24</v>
      </c>
    </row>
    <row r="2" spans="1:6" x14ac:dyDescent="0.25">
      <c r="A2" s="4" t="s">
        <v>1</v>
      </c>
    </row>
    <row r="4" spans="1:6" ht="15" customHeight="1" x14ac:dyDescent="0.25">
      <c r="A4" s="26" t="s">
        <v>0</v>
      </c>
      <c r="B4" s="26" t="s">
        <v>2</v>
      </c>
      <c r="C4" s="29" t="s">
        <v>4</v>
      </c>
      <c r="D4" s="26" t="s">
        <v>3</v>
      </c>
      <c r="E4" s="30" t="s">
        <v>5</v>
      </c>
      <c r="F4" s="31"/>
    </row>
    <row r="5" spans="1:6" x14ac:dyDescent="0.25">
      <c r="A5" s="27"/>
      <c r="B5" s="27"/>
      <c r="C5" s="29"/>
      <c r="D5" s="27"/>
      <c r="E5" s="32"/>
      <c r="F5" s="33"/>
    </row>
    <row r="6" spans="1:6" x14ac:dyDescent="0.25">
      <c r="A6" s="28"/>
      <c r="B6" s="28"/>
      <c r="C6" s="29"/>
      <c r="D6" s="28"/>
      <c r="E6" s="2">
        <v>2015</v>
      </c>
      <c r="F6" s="2">
        <v>2016</v>
      </c>
    </row>
    <row r="7" spans="1:6" ht="16.5" customHeight="1" x14ac:dyDescent="0.25">
      <c r="A7" s="9" t="s">
        <v>6</v>
      </c>
      <c r="B7" s="15">
        <v>2110</v>
      </c>
      <c r="C7" s="16">
        <v>86659376</v>
      </c>
      <c r="D7" s="16">
        <v>119768391</v>
      </c>
      <c r="E7" s="17">
        <v>1</v>
      </c>
      <c r="F7" s="17">
        <v>1</v>
      </c>
    </row>
    <row r="8" spans="1:6" ht="16.5" customHeight="1" x14ac:dyDescent="0.25">
      <c r="A8" s="5" t="s">
        <v>7</v>
      </c>
      <c r="B8" s="3">
        <v>2115</v>
      </c>
      <c r="C8" s="12">
        <v>9786313</v>
      </c>
      <c r="D8" s="12">
        <f>17001376+982850</f>
        <v>17984226</v>
      </c>
      <c r="E8" s="13">
        <f>C8/C7</f>
        <v>0.11292849604640587</v>
      </c>
      <c r="F8" s="13">
        <f t="shared" ref="F8:F26" si="0">D8/$D$7</f>
        <v>0.15015836691001386</v>
      </c>
    </row>
    <row r="9" spans="1:6" ht="16.5" customHeight="1" x14ac:dyDescent="0.25">
      <c r="A9" s="5" t="s">
        <v>8</v>
      </c>
      <c r="B9" s="3">
        <v>2120</v>
      </c>
      <c r="C9" s="12">
        <v>92430914</v>
      </c>
      <c r="D9" s="12">
        <v>126824867</v>
      </c>
      <c r="E9" s="13">
        <f t="shared" ref="E9:E15" si="1">C9/$C$7</f>
        <v>1.0666002718505612</v>
      </c>
      <c r="F9" s="13">
        <f t="shared" si="0"/>
        <v>1.0589176822121622</v>
      </c>
    </row>
    <row r="10" spans="1:6" ht="16.5" customHeight="1" x14ac:dyDescent="0.25">
      <c r="A10" s="6" t="s">
        <v>9</v>
      </c>
      <c r="B10" s="3">
        <v>2100</v>
      </c>
      <c r="C10" s="10">
        <f>C7+C8-C9</f>
        <v>4014775</v>
      </c>
      <c r="D10" s="10">
        <f>D7+D8-D9</f>
        <v>10927750</v>
      </c>
      <c r="E10" s="11">
        <f t="shared" si="1"/>
        <v>4.6328224195844661E-2</v>
      </c>
      <c r="F10" s="11">
        <f t="shared" si="0"/>
        <v>9.1240684697851543E-2</v>
      </c>
    </row>
    <row r="11" spans="1:6" ht="16.5" customHeight="1" x14ac:dyDescent="0.25">
      <c r="A11" s="5" t="s">
        <v>10</v>
      </c>
      <c r="B11" s="3">
        <v>2210</v>
      </c>
      <c r="C11" s="12">
        <v>21552281</v>
      </c>
      <c r="D11" s="12">
        <v>24230359</v>
      </c>
      <c r="E11" s="13">
        <f t="shared" si="1"/>
        <v>0.24870108688527828</v>
      </c>
      <c r="F11" s="13">
        <f t="shared" si="0"/>
        <v>0.20231013206147189</v>
      </c>
    </row>
    <row r="12" spans="1:6" ht="16.5" customHeight="1" x14ac:dyDescent="0.25">
      <c r="A12" s="5" t="s">
        <v>7</v>
      </c>
      <c r="B12" s="3">
        <v>2215</v>
      </c>
      <c r="C12" s="12">
        <v>1665228</v>
      </c>
      <c r="D12" s="12">
        <v>1437544</v>
      </c>
      <c r="E12" s="13">
        <f t="shared" si="1"/>
        <v>1.9215785721789641E-2</v>
      </c>
      <c r="F12" s="13">
        <f t="shared" si="0"/>
        <v>1.2002699443461672E-2</v>
      </c>
    </row>
    <row r="13" spans="1:6" ht="16.5" customHeight="1" x14ac:dyDescent="0.25">
      <c r="A13" s="5" t="s">
        <v>11</v>
      </c>
      <c r="B13" s="3">
        <v>2220</v>
      </c>
      <c r="C13" s="12">
        <v>3704644</v>
      </c>
      <c r="D13" s="12">
        <v>2575027</v>
      </c>
      <c r="E13" s="13">
        <f t="shared" si="1"/>
        <v>4.274948852620402E-2</v>
      </c>
      <c r="F13" s="13">
        <f t="shared" si="0"/>
        <v>2.1500055052087991E-2</v>
      </c>
    </row>
    <row r="14" spans="1:6" ht="16.5" customHeight="1" x14ac:dyDescent="0.25">
      <c r="A14" s="5" t="s">
        <v>7</v>
      </c>
      <c r="B14" s="3">
        <v>2230</v>
      </c>
      <c r="C14" s="12">
        <v>3704644</v>
      </c>
      <c r="D14" s="12">
        <v>2575027</v>
      </c>
      <c r="E14" s="13">
        <f t="shared" si="1"/>
        <v>4.274948852620402E-2</v>
      </c>
      <c r="F14" s="13">
        <f t="shared" si="0"/>
        <v>2.1500055052087991E-2</v>
      </c>
    </row>
    <row r="15" spans="1:6" ht="16.5" customHeight="1" x14ac:dyDescent="0.25">
      <c r="A15" s="6" t="s">
        <v>13</v>
      </c>
      <c r="B15" s="3">
        <v>2200</v>
      </c>
      <c r="C15" s="10">
        <v>5365235</v>
      </c>
      <c r="D15" s="10">
        <v>5250273</v>
      </c>
      <c r="E15" s="11">
        <f t="shared" si="1"/>
        <v>6.1911765900552987E-2</v>
      </c>
      <c r="F15" s="11">
        <f t="shared" si="0"/>
        <v>4.3836883472868897E-2</v>
      </c>
    </row>
    <row r="16" spans="1:6" ht="33" customHeight="1" x14ac:dyDescent="0.25">
      <c r="A16" s="5" t="s">
        <v>14</v>
      </c>
      <c r="B16" s="3">
        <v>2310</v>
      </c>
      <c r="C16" s="12">
        <v>284137</v>
      </c>
      <c r="D16" s="12">
        <v>652885</v>
      </c>
      <c r="E16" s="13" t="e">
        <f>C16/#REF!</f>
        <v>#REF!</v>
      </c>
      <c r="F16" s="13">
        <f t="shared" si="0"/>
        <v>5.4512296153331474E-3</v>
      </c>
    </row>
    <row r="17" spans="1:6" ht="16.5" customHeight="1" x14ac:dyDescent="0.25">
      <c r="A17" s="5" t="s">
        <v>15</v>
      </c>
      <c r="B17" s="7">
        <v>2320</v>
      </c>
      <c r="C17" s="12">
        <v>1124308</v>
      </c>
      <c r="D17" s="12">
        <v>2346179</v>
      </c>
      <c r="E17" s="13" t="e">
        <f>C17/#REF!</f>
        <v>#REF!</v>
      </c>
      <c r="F17" s="13">
        <f t="shared" si="0"/>
        <v>1.9589300485801802E-2</v>
      </c>
    </row>
    <row r="18" spans="1:6" ht="16.5" customHeight="1" x14ac:dyDescent="0.25">
      <c r="A18" s="5" t="s">
        <v>12</v>
      </c>
      <c r="B18" s="7">
        <v>2330</v>
      </c>
      <c r="C18" s="12">
        <v>2390824</v>
      </c>
      <c r="D18" s="12">
        <v>4203652</v>
      </c>
      <c r="E18" s="13" t="e">
        <f>C18/#REF!</f>
        <v>#REF!</v>
      </c>
      <c r="F18" s="13">
        <f t="shared" si="0"/>
        <v>3.5098175444303999E-2</v>
      </c>
    </row>
    <row r="19" spans="1:6" ht="16.5" customHeight="1" x14ac:dyDescent="0.25">
      <c r="A19" s="5" t="s">
        <v>16</v>
      </c>
      <c r="B19" s="7">
        <v>2340</v>
      </c>
      <c r="C19" s="12">
        <v>19099134</v>
      </c>
      <c r="D19" s="12">
        <v>9064995</v>
      </c>
      <c r="E19" s="13" t="e">
        <f>C19/#REF!</f>
        <v>#REF!</v>
      </c>
      <c r="F19" s="13">
        <f t="shared" si="0"/>
        <v>7.5687707952927244E-2</v>
      </c>
    </row>
    <row r="20" spans="1:6" ht="16.5" customHeight="1" x14ac:dyDescent="0.25">
      <c r="A20" s="5" t="s">
        <v>17</v>
      </c>
      <c r="B20" s="7">
        <v>2350</v>
      </c>
      <c r="C20" s="12">
        <v>18018965</v>
      </c>
      <c r="D20" s="12">
        <v>8004975</v>
      </c>
      <c r="E20" s="13" t="e">
        <f>C20/#REF!</f>
        <v>#REF!</v>
      </c>
      <c r="F20" s="13">
        <f t="shared" si="0"/>
        <v>6.6837125665318492E-2</v>
      </c>
    </row>
    <row r="21" spans="1:6" ht="16.5" customHeight="1" x14ac:dyDescent="0.25">
      <c r="A21" s="6" t="s">
        <v>18</v>
      </c>
      <c r="B21" s="8">
        <v>2300</v>
      </c>
      <c r="C21" s="10">
        <v>4085047</v>
      </c>
      <c r="D21" s="10">
        <v>1519416</v>
      </c>
      <c r="E21" s="11" t="e">
        <f>C21/#REF!</f>
        <v>#REF!</v>
      </c>
      <c r="F21" s="11">
        <f t="shared" si="0"/>
        <v>1.2686285482452545E-2</v>
      </c>
    </row>
    <row r="22" spans="1:6" ht="27.75" customHeight="1" x14ac:dyDescent="0.25">
      <c r="A22" s="14" t="s">
        <v>23</v>
      </c>
      <c r="B22" s="8">
        <v>2421</v>
      </c>
      <c r="C22" s="12">
        <v>58258</v>
      </c>
      <c r="D22" s="12">
        <v>47130</v>
      </c>
      <c r="E22" s="13" t="e">
        <f>C22/#REF!</f>
        <v>#REF!</v>
      </c>
      <c r="F22" s="13">
        <f t="shared" si="0"/>
        <v>3.9350950285372042E-4</v>
      </c>
    </row>
    <row r="23" spans="1:6" ht="29.25" customHeight="1" x14ac:dyDescent="0.25">
      <c r="A23" s="5" t="s">
        <v>20</v>
      </c>
      <c r="B23" s="8">
        <v>2430</v>
      </c>
      <c r="C23" s="12">
        <v>282764</v>
      </c>
      <c r="D23" s="12">
        <v>1026214</v>
      </c>
      <c r="E23" s="13" t="e">
        <f>C23/#REF!</f>
        <v>#REF!</v>
      </c>
      <c r="F23" s="13">
        <f t="shared" si="0"/>
        <v>8.5683208351692731E-3</v>
      </c>
    </row>
    <row r="24" spans="1:6" ht="31.5" customHeight="1" x14ac:dyDescent="0.25">
      <c r="A24" s="5" t="s">
        <v>19</v>
      </c>
      <c r="B24" s="8">
        <v>2450</v>
      </c>
      <c r="C24" s="12">
        <v>1158032</v>
      </c>
      <c r="D24" s="12">
        <v>675201</v>
      </c>
      <c r="E24" s="13" t="e">
        <f>C24/#REF!</f>
        <v>#REF!</v>
      </c>
      <c r="F24" s="13">
        <f t="shared" si="0"/>
        <v>5.6375559057147227E-3</v>
      </c>
    </row>
    <row r="25" spans="1:6" ht="16.5" customHeight="1" thickBot="1" x14ac:dyDescent="0.3">
      <c r="A25" s="22" t="s">
        <v>21</v>
      </c>
      <c r="B25" s="23">
        <v>2460</v>
      </c>
      <c r="C25" s="24">
        <v>94710</v>
      </c>
      <c r="D25" s="24">
        <v>34758</v>
      </c>
      <c r="E25" s="25" t="e">
        <f>C25/#REF!</f>
        <v>#REF!</v>
      </c>
      <c r="F25" s="25">
        <f t="shared" si="0"/>
        <v>2.9021012731147067E-4</v>
      </c>
    </row>
    <row r="26" spans="1:6" ht="16.5" customHeight="1" thickTop="1" x14ac:dyDescent="0.25">
      <c r="A26" s="18" t="s">
        <v>22</v>
      </c>
      <c r="B26" s="19">
        <v>2400</v>
      </c>
      <c r="C26" s="20">
        <v>3304489</v>
      </c>
      <c r="D26" s="20">
        <v>1203161</v>
      </c>
      <c r="E26" s="21" t="e">
        <f>C26/#REF!</f>
        <v>#REF!</v>
      </c>
      <c r="F26" s="21">
        <f t="shared" si="0"/>
        <v>1.0045730680309464E-2</v>
      </c>
    </row>
  </sheetData>
  <mergeCells count="5">
    <mergeCell ref="E4:F5"/>
    <mergeCell ref="A4:A6"/>
    <mergeCell ref="B4:B6"/>
    <mergeCell ref="C4:C6"/>
    <mergeCell ref="D4:D6"/>
  </mergeCells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Вертикальный анализ (форма 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2017-07-06T06:48:32Z</dcterms:modified>
</cp:coreProperties>
</file>